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FRSRBC/LRBC/2022 Calls &amp; Materials/3_10_22 Call/AVR proposal/"/>
    </mc:Choice>
  </mc:AlternateContent>
  <xr:revisionPtr revIDLastSave="10" documentId="13_ncr:1_{44D23214-63DE-4876-96FC-F052C6918364}" xr6:coauthVersionLast="47" xr6:coauthVersionMax="47" xr10:uidLastSave="{0CA3AC73-E1D9-4239-86D3-3898FF960787}"/>
  <bookViews>
    <workbookView xWindow="-120" yWindow="-120" windowWidth="29040" windowHeight="15840" xr2:uid="{00000000-000D-0000-FFFF-FFFF00000000}"/>
  </bookViews>
  <sheets>
    <sheet name="For 2021 bond factor changes" sheetId="1" r:id="rId1"/>
    <sheet name="Sheet3" sheetId="3" r:id="rId2"/>
  </sheets>
  <definedNames>
    <definedName name="_xlnm.Print_Area" localSheetId="0">'For 2021 bond factor changes'!$A$1:$AP$36</definedName>
    <definedName name="_xlnm.Print_Titles" localSheetId="0">'For 2021 bond factor changes'!$1:$7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6" i="1" l="1"/>
  <c r="AE27" i="1" l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G27" i="1"/>
  <c r="AG26" i="1"/>
  <c r="AG25" i="1"/>
  <c r="AG24" i="1"/>
  <c r="AG23" i="1"/>
  <c r="AG22" i="1"/>
  <c r="AG21" i="1"/>
  <c r="AG20" i="1"/>
  <c r="AG19" i="1"/>
  <c r="AG18" i="1"/>
  <c r="AG17" i="1"/>
  <c r="AG15" i="1"/>
  <c r="AG14" i="1"/>
  <c r="AG13" i="1"/>
  <c r="AG12" i="1"/>
  <c r="AG11" i="1"/>
  <c r="AG10" i="1"/>
  <c r="AG9" i="1"/>
  <c r="AI27" i="1" l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O9" i="1"/>
  <c r="AM27" i="1"/>
  <c r="AN27" i="1" s="1"/>
  <c r="AM26" i="1"/>
  <c r="AN26" i="1" s="1"/>
  <c r="AM25" i="1"/>
  <c r="AN25" i="1" s="1"/>
  <c r="AM24" i="1"/>
  <c r="AN24" i="1" s="1"/>
  <c r="AM23" i="1"/>
  <c r="AN23" i="1" s="1"/>
  <c r="AM22" i="1"/>
  <c r="AN22" i="1" s="1"/>
  <c r="AM21" i="1"/>
  <c r="AN21" i="1" s="1"/>
  <c r="AM20" i="1"/>
  <c r="AN20" i="1" s="1"/>
  <c r="AM19" i="1"/>
  <c r="AN19" i="1" s="1"/>
  <c r="AM18" i="1"/>
  <c r="AN18" i="1" s="1"/>
  <c r="AM17" i="1"/>
  <c r="AN17" i="1" s="1"/>
  <c r="AM16" i="1"/>
  <c r="AN16" i="1" s="1"/>
  <c r="AM15" i="1"/>
  <c r="AN15" i="1" s="1"/>
  <c r="AM14" i="1"/>
  <c r="AN14" i="1" s="1"/>
  <c r="AM13" i="1"/>
  <c r="AN13" i="1" s="1"/>
  <c r="AM12" i="1"/>
  <c r="AN12" i="1" s="1"/>
  <c r="AM11" i="1"/>
  <c r="AN11" i="1" s="1"/>
  <c r="AM10" i="1"/>
  <c r="AN10" i="1" s="1"/>
  <c r="AM28" i="1"/>
  <c r="AN28" i="1"/>
  <c r="AM9" i="1"/>
  <c r="AN9" i="1" s="1"/>
  <c r="AP9" i="1" l="1"/>
  <c r="AP25" i="1"/>
  <c r="AO25" i="1"/>
  <c r="AO22" i="1"/>
  <c r="AP22" i="1"/>
  <c r="AP19" i="1"/>
  <c r="AO19" i="1"/>
  <c r="AO16" i="1"/>
  <c r="AP16" i="1"/>
  <c r="AO28" i="1"/>
  <c r="AP28" i="1"/>
  <c r="E9" i="1" l="1"/>
  <c r="G9" i="1"/>
  <c r="L9" i="1"/>
  <c r="M9" i="1" s="1"/>
  <c r="N9" i="1" s="1"/>
  <c r="R9" i="1"/>
  <c r="T9" i="1"/>
  <c r="E6" i="1"/>
  <c r="F6" i="1" s="1"/>
  <c r="G6" i="1" s="1"/>
  <c r="H6" i="1" s="1"/>
  <c r="J6" i="1" s="1"/>
  <c r="K6" i="1" s="1"/>
  <c r="L6" i="1" s="1"/>
  <c r="M6" i="1" s="1"/>
  <c r="N6" i="1" s="1"/>
  <c r="O6" i="1" s="1"/>
  <c r="Q6" i="1" s="1"/>
  <c r="R6" i="1" s="1"/>
  <c r="S6" i="1" s="1"/>
  <c r="T6" i="1" s="1"/>
  <c r="U6" i="1" s="1"/>
  <c r="W6" i="1" s="1"/>
  <c r="X6" i="1" s="1"/>
  <c r="Y6" i="1" s="1"/>
  <c r="Z6" i="1" s="1"/>
  <c r="AA6" i="1" s="1"/>
  <c r="AB6" i="1" s="1"/>
  <c r="AE6" i="1" s="1"/>
  <c r="AF6" i="1" s="1"/>
  <c r="AG6" i="1" s="1"/>
  <c r="AH6" i="1" s="1"/>
  <c r="AI6" i="1" s="1"/>
  <c r="AK6" i="1" s="1"/>
  <c r="AL6" i="1" s="1"/>
  <c r="AM6" i="1" s="1"/>
  <c r="AN6" i="1" s="1"/>
  <c r="AO6" i="1" s="1"/>
  <c r="AP6" i="1" s="1"/>
  <c r="O9" i="1" l="1"/>
  <c r="Y28" i="1" l="1"/>
  <c r="Z28" i="1" s="1"/>
  <c r="T28" i="1"/>
  <c r="R28" i="1"/>
  <c r="Y25" i="1"/>
  <c r="Z25" i="1" s="1"/>
  <c r="T25" i="1"/>
  <c r="R25" i="1"/>
  <c r="Y22" i="1"/>
  <c r="Z22" i="1" s="1"/>
  <c r="T22" i="1"/>
  <c r="R22" i="1"/>
  <c r="Y19" i="1"/>
  <c r="Z19" i="1" s="1"/>
  <c r="T19" i="1"/>
  <c r="R19" i="1"/>
  <c r="Y16" i="1"/>
  <c r="Z16" i="1" s="1"/>
  <c r="T16" i="1"/>
  <c r="R16" i="1"/>
  <c r="Y9" i="1"/>
  <c r="Z9" i="1" s="1"/>
  <c r="L28" i="1"/>
  <c r="M28" i="1" s="1"/>
  <c r="G28" i="1"/>
  <c r="E28" i="1"/>
  <c r="L25" i="1"/>
  <c r="M25" i="1" s="1"/>
  <c r="G25" i="1"/>
  <c r="E25" i="1"/>
  <c r="L22" i="1"/>
  <c r="M22" i="1" s="1"/>
  <c r="G22" i="1"/>
  <c r="E22" i="1"/>
  <c r="L19" i="1"/>
  <c r="M19" i="1" s="1"/>
  <c r="G19" i="1"/>
  <c r="E19" i="1"/>
  <c r="L16" i="1"/>
  <c r="M16" i="1" s="1"/>
  <c r="G16" i="1"/>
  <c r="E16" i="1"/>
  <c r="N25" i="1" l="1"/>
  <c r="O25" i="1"/>
  <c r="AA22" i="1"/>
  <c r="AB22" i="1"/>
  <c r="N22" i="1"/>
  <c r="O22" i="1"/>
  <c r="AA19" i="1"/>
  <c r="AB19" i="1"/>
  <c r="N19" i="1"/>
  <c r="O19" i="1"/>
  <c r="AA16" i="1"/>
  <c r="AB16" i="1"/>
  <c r="AA28" i="1"/>
  <c r="AB28" i="1"/>
  <c r="N16" i="1"/>
  <c r="O16" i="1"/>
  <c r="N28" i="1"/>
  <c r="O28" i="1"/>
  <c r="AA9" i="1"/>
  <c r="AB9" i="1"/>
  <c r="AA25" i="1"/>
  <c r="AB25" i="1"/>
</calcChain>
</file>

<file path=xl/sharedStrings.xml><?xml version="1.0" encoding="utf-8"?>
<sst xmlns="http://schemas.openxmlformats.org/spreadsheetml/2006/main" count="143" uniqueCount="68">
  <si>
    <t>COMPARISON OF FACTORS IN AVR AND LIFE RBC</t>
  </si>
  <si>
    <t>AVR</t>
  </si>
  <si>
    <t>RBC</t>
  </si>
  <si>
    <t>Basic</t>
  </si>
  <si>
    <t>As a %</t>
  </si>
  <si>
    <t xml:space="preserve">Reserve </t>
  </si>
  <si>
    <t>Maximum</t>
  </si>
  <si>
    <t>Objective</t>
  </si>
  <si>
    <t>Reserve</t>
  </si>
  <si>
    <t>Factor</t>
  </si>
  <si>
    <t>Tax</t>
  </si>
  <si>
    <t xml:space="preserve">AVR </t>
  </si>
  <si>
    <t>RBC Description</t>
  </si>
  <si>
    <t>(Pre-tax)</t>
  </si>
  <si>
    <t>Amount</t>
  </si>
  <si>
    <t>(After-tax)</t>
  </si>
  <si>
    <t>NAIC 1</t>
  </si>
  <si>
    <t>NAIC 2</t>
  </si>
  <si>
    <t>NAIC 3</t>
  </si>
  <si>
    <t>NAIC 4</t>
  </si>
  <si>
    <t>NAIC 5</t>
  </si>
  <si>
    <t>NAIC 6</t>
  </si>
  <si>
    <t>Factor has been adjusted for .97 discount</t>
  </si>
  <si>
    <t>of Max</t>
  </si>
  <si>
    <t>Max Res</t>
  </si>
  <si>
    <t>Contrib</t>
  </si>
  <si>
    <t>divided by</t>
  </si>
  <si>
    <t>Aft tax RBC</t>
  </si>
  <si>
    <t>Items changed for 2018</t>
  </si>
  <si>
    <t>Basic contribution and reserve objective factors calculated at 2017 relationship to maximum reserve</t>
  </si>
  <si>
    <t>Basic contribution and reserve objective relationship to maximum reserve per ACLI</t>
  </si>
  <si>
    <t>(20*11)</t>
  </si>
  <si>
    <t>(17*18)</t>
  </si>
  <si>
    <t>(17-19)</t>
  </si>
  <si>
    <t>(20-16)</t>
  </si>
  <si>
    <t>(16/20)</t>
  </si>
  <si>
    <t>RBC After-tax -</t>
  </si>
  <si>
    <t>Bonds for LR002 and items reported as bonds on LR018</t>
  </si>
  <si>
    <t>Adopted for 2018 tax changes</t>
  </si>
  <si>
    <t>For 2021 RBC bond factor changes</t>
  </si>
  <si>
    <t>NAIC Designation Category 1.A</t>
  </si>
  <si>
    <t>NAIC Designation Category 1.B</t>
  </si>
  <si>
    <t>NAIC Designation Category 1.C</t>
  </si>
  <si>
    <t>NAIC Designation Category 1.D</t>
  </si>
  <si>
    <t>NAIC Designation Category 1.E</t>
  </si>
  <si>
    <t>NAIC Designation Category 1.F</t>
  </si>
  <si>
    <t>NAIC Designation Category 1.G</t>
  </si>
  <si>
    <t>NAIC Designation Category 2.A</t>
  </si>
  <si>
    <t>NAIC Designation Category 2.B</t>
  </si>
  <si>
    <t>NAIC Designation Category 2.C</t>
  </si>
  <si>
    <t>NAIC Designation Category 3.A</t>
  </si>
  <si>
    <t>NAIC Designation Category  3.B</t>
  </si>
  <si>
    <t>NAIC Designation Category  3.C</t>
  </si>
  <si>
    <t>NAIC Designation Category 4.A</t>
  </si>
  <si>
    <t>NAIC Designation Category 4.B</t>
  </si>
  <si>
    <t>NAIC Designation Category 4.C</t>
  </si>
  <si>
    <t>NAIC Designation Category 5.A</t>
  </si>
  <si>
    <t>NAIC Designation Category 5.B</t>
  </si>
  <si>
    <t>NAIC Designation Category 5.C</t>
  </si>
  <si>
    <t>Factor based on ACLI proposal adopted 6/21</t>
  </si>
  <si>
    <t>Items changed for 2022</t>
  </si>
  <si>
    <t>(28*29)</t>
  </si>
  <si>
    <t>(28-30)</t>
  </si>
  <si>
    <t>(31-27)</t>
  </si>
  <si>
    <t>(31*22)</t>
  </si>
  <si>
    <t>(26*27)</t>
  </si>
  <si>
    <t>(24*27)</t>
  </si>
  <si>
    <t>Basic contribution and reserve objective relationship to maximum reserve per ACLI - 4/23/18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</si>
</sst>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_);[Red]\(0.0000\)"/>
    <numFmt numFmtId="165" formatCode="0.0000"/>
    <numFmt numFmtId="166" formatCode="0.00000_);[Red]\(0.00000\)"/>
  </numFmts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5" fontId="2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/>
    <xf numFmtId="165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3" fillId="5" borderId="0" xfId="0" applyNumberFormat="1" applyFont="1" applyFill="1"/>
    <xf numFmtId="164" fontId="1" fillId="0" borderId="0" xfId="0" quotePrefix="1" applyNumberFormat="1" applyFont="1" applyAlignment="1">
      <alignment horizontal="center"/>
    </xf>
    <xf numFmtId="164" fontId="2" fillId="0" borderId="0" xfId="0" applyNumberFormat="1" applyFont="1"/>
    <xf numFmtId="10" fontId="2" fillId="0" borderId="0" xfId="0" applyNumberFormat="1" applyFont="1" applyFill="1"/>
    <xf numFmtId="164" fontId="2" fillId="0" borderId="0" xfId="0" applyNumberFormat="1" applyFont="1" applyFill="1"/>
    <xf numFmtId="10" fontId="2" fillId="0" borderId="0" xfId="0" applyNumberFormat="1" applyFont="1"/>
    <xf numFmtId="164" fontId="5" fillId="4" borderId="0" xfId="0" applyNumberFormat="1" applyFont="1" applyFill="1"/>
    <xf numFmtId="164" fontId="5" fillId="0" borderId="0" xfId="0" applyNumberFormat="1" applyFont="1"/>
    <xf numFmtId="164" fontId="5" fillId="2" borderId="0" xfId="0" applyNumberFormat="1" applyFont="1" applyFill="1"/>
    <xf numFmtId="164" fontId="5" fillId="0" borderId="0" xfId="0" applyNumberFormat="1" applyFont="1" applyFill="1"/>
    <xf numFmtId="164" fontId="4" fillId="4" borderId="0" xfId="0" applyNumberFormat="1" applyFont="1" applyFill="1"/>
    <xf numFmtId="0" fontId="2" fillId="0" borderId="0" xfId="0" applyFont="1" applyFill="1"/>
    <xf numFmtId="165" fontId="5" fillId="3" borderId="0" xfId="0" applyNumberFormat="1" applyFont="1" applyFill="1"/>
    <xf numFmtId="164" fontId="4" fillId="0" borderId="0" xfId="0" applyNumberFormat="1" applyFont="1"/>
    <xf numFmtId="164" fontId="2" fillId="2" borderId="0" xfId="0" applyNumberFormat="1" applyFont="1" applyFill="1"/>
    <xf numFmtId="164" fontId="2" fillId="3" borderId="0" xfId="0" applyNumberFormat="1" applyFont="1" applyFill="1"/>
    <xf numFmtId="10" fontId="2" fillId="4" borderId="0" xfId="0" applyNumberFormat="1" applyFont="1" applyFill="1"/>
    <xf numFmtId="164" fontId="2" fillId="6" borderId="0" xfId="0" applyNumberFormat="1" applyFont="1" applyFill="1"/>
    <xf numFmtId="164" fontId="2" fillId="0" borderId="0" xfId="0" applyNumberFormat="1" applyFont="1" applyBorder="1"/>
    <xf numFmtId="10" fontId="2" fillId="0" borderId="0" xfId="0" applyNumberFormat="1" applyFont="1" applyFill="1" applyBorder="1"/>
    <xf numFmtId="164" fontId="5" fillId="4" borderId="0" xfId="0" applyNumberFormat="1" applyFont="1" applyFill="1" applyBorder="1"/>
    <xf numFmtId="0" fontId="2" fillId="0" borderId="0" xfId="0" applyFont="1" applyBorder="1" applyAlignment="1">
      <alignment horizontal="center"/>
    </xf>
    <xf numFmtId="164" fontId="4" fillId="4" borderId="0" xfId="0" applyNumberFormat="1" applyFont="1" applyFill="1" applyBorder="1"/>
    <xf numFmtId="164" fontId="3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5" fontId="5" fillId="3" borderId="0" xfId="0" applyNumberFormat="1" applyFont="1" applyFill="1" applyBorder="1"/>
    <xf numFmtId="0" fontId="2" fillId="0" borderId="0" xfId="0" applyFont="1" applyFill="1" applyBorder="1"/>
    <xf numFmtId="166" fontId="4" fillId="6" borderId="0" xfId="0" applyNumberFormat="1" applyFont="1" applyFill="1"/>
    <xf numFmtId="164" fontId="4" fillId="6" borderId="0" xfId="0" applyNumberFormat="1" applyFont="1" applyFill="1"/>
    <xf numFmtId="164" fontId="4" fillId="0" borderId="0" xfId="0" applyNumberFormat="1" applyFont="1" applyFill="1"/>
    <xf numFmtId="0" fontId="4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00FF00"/>
      <color rgb="FF00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2"/>
  <sheetViews>
    <sheetView tabSelected="1" zoomScale="75" zoomScaleNormal="75" zoomScaleSheetLayoutView="75" workbookViewId="0">
      <pane xSplit="3" ySplit="5" topLeftCell="D6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RowHeight="15.75" x14ac:dyDescent="0.25"/>
  <cols>
    <col min="1" max="1" width="32" style="2" customWidth="1"/>
    <col min="2" max="2" width="16.5703125" style="2" bestFit="1" customWidth="1"/>
    <col min="3" max="3" width="16.85546875" style="2" bestFit="1" customWidth="1"/>
    <col min="4" max="4" width="8.28515625" style="2" hidden="1" customWidth="1"/>
    <col min="5" max="5" width="8.85546875" style="2" hidden="1" customWidth="1"/>
    <col min="6" max="6" width="10.28515625" style="2" hidden="1" customWidth="1"/>
    <col min="7" max="7" width="9.28515625" style="2" hidden="1" customWidth="1"/>
    <col min="8" max="8" width="11" style="2" hidden="1" customWidth="1"/>
    <col min="9" max="9" width="3.5703125" style="2" hidden="1" customWidth="1"/>
    <col min="10" max="10" width="9.7109375" style="2" hidden="1" customWidth="1"/>
    <col min="11" max="11" width="8.28515625" style="2" hidden="1" customWidth="1"/>
    <col min="12" max="12" width="9" style="2" hidden="1" customWidth="1"/>
    <col min="13" max="13" width="11.42578125" style="2" hidden="1" customWidth="1"/>
    <col min="14" max="14" width="15.7109375" style="2" hidden="1" customWidth="1"/>
    <col min="15" max="15" width="12.140625" style="2" hidden="1" customWidth="1"/>
    <col min="16" max="16" width="5" style="2" hidden="1" customWidth="1"/>
    <col min="17" max="17" width="8.85546875" style="2" customWidth="1"/>
    <col min="18" max="18" width="8.28515625" style="2" customWidth="1"/>
    <col min="19" max="19" width="10.7109375" style="2" customWidth="1"/>
    <col min="20" max="20" width="9.28515625" style="2" bestFit="1" customWidth="1"/>
    <col min="21" max="21" width="10.140625" style="2" customWidth="1"/>
    <col min="22" max="22" width="4" style="2" customWidth="1"/>
    <col min="23" max="23" width="9.7109375" style="2" bestFit="1" customWidth="1"/>
    <col min="24" max="24" width="8.28515625" style="2" bestFit="1" customWidth="1"/>
    <col min="25" max="25" width="9" style="2" bestFit="1" customWidth="1"/>
    <col min="26" max="26" width="11.42578125" style="2" bestFit="1" customWidth="1"/>
    <col min="27" max="27" width="13.85546875" style="2" customWidth="1"/>
    <col min="28" max="28" width="12.140625" style="2" bestFit="1" customWidth="1"/>
    <col min="29" max="29" width="2.28515625" style="2" customWidth="1"/>
    <col min="30" max="30" width="33.28515625" style="2" bestFit="1" customWidth="1"/>
    <col min="31" max="31" width="10" style="2" bestFit="1" customWidth="1"/>
    <col min="32" max="32" width="10.42578125" style="2" bestFit="1" customWidth="1"/>
    <col min="33" max="33" width="11.42578125" style="2" customWidth="1"/>
    <col min="34" max="34" width="11.140625" style="2" bestFit="1" customWidth="1"/>
    <col min="35" max="35" width="11.42578125" style="2" bestFit="1" customWidth="1"/>
    <col min="36" max="36" width="4" style="2" customWidth="1"/>
    <col min="37" max="37" width="14.28515625" style="2" bestFit="1" customWidth="1"/>
    <col min="38" max="38" width="10.5703125" style="2" bestFit="1" customWidth="1"/>
    <col min="39" max="39" width="11.7109375" style="2" bestFit="1" customWidth="1"/>
    <col min="40" max="40" width="12.85546875" style="2" bestFit="1" customWidth="1"/>
    <col min="41" max="41" width="16.28515625" style="2" bestFit="1" customWidth="1"/>
    <col min="42" max="42" width="17.140625" style="2" bestFit="1" customWidth="1"/>
    <col min="43" max="16384" width="9.140625" style="2"/>
  </cols>
  <sheetData>
    <row r="1" spans="1:42" x14ac:dyDescent="0.25">
      <c r="A1" s="1" t="s">
        <v>0</v>
      </c>
      <c r="D1" s="3">
        <v>2017</v>
      </c>
      <c r="E1" s="3"/>
      <c r="F1" s="3"/>
      <c r="G1" s="3"/>
      <c r="H1" s="3"/>
      <c r="I1" s="3"/>
      <c r="J1" s="3"/>
      <c r="K1" s="3"/>
      <c r="L1" s="3"/>
      <c r="M1" s="4"/>
      <c r="N1" s="3"/>
      <c r="O1" s="3"/>
      <c r="Q1" s="3" t="s">
        <v>38</v>
      </c>
      <c r="R1" s="5"/>
      <c r="S1" s="5"/>
      <c r="T1" s="5"/>
      <c r="U1" s="5"/>
      <c r="V1" s="5"/>
      <c r="W1" s="5"/>
      <c r="X1" s="6"/>
      <c r="Y1" s="6"/>
      <c r="Z1" s="7"/>
      <c r="AA1" s="8"/>
      <c r="AE1" s="3" t="s">
        <v>39</v>
      </c>
      <c r="AF1" s="5"/>
      <c r="AG1" s="5"/>
      <c r="AH1" s="5"/>
      <c r="AI1" s="5"/>
      <c r="AJ1" s="5"/>
      <c r="AK1" s="5"/>
      <c r="AL1" s="6"/>
      <c r="AM1" s="6"/>
      <c r="AN1" s="7"/>
      <c r="AO1" s="8"/>
    </row>
    <row r="2" spans="1:42" x14ac:dyDescent="0.25">
      <c r="A2" s="1"/>
      <c r="B2" s="1"/>
      <c r="C2" s="1"/>
      <c r="D2" s="9"/>
      <c r="E2" s="9"/>
      <c r="F2" s="9" t="s">
        <v>1</v>
      </c>
      <c r="G2" s="9"/>
      <c r="H2" s="9"/>
      <c r="I2" s="10"/>
      <c r="J2" s="9"/>
      <c r="K2" s="11" t="s">
        <v>2</v>
      </c>
      <c r="L2" s="11"/>
      <c r="M2" s="11"/>
      <c r="N2" s="1"/>
      <c r="O2" s="1"/>
      <c r="Q2" s="9"/>
      <c r="R2" s="9"/>
      <c r="S2" s="9" t="s">
        <v>1</v>
      </c>
      <c r="T2" s="9"/>
      <c r="U2" s="9"/>
      <c r="V2" s="10"/>
      <c r="W2" s="9"/>
      <c r="X2" s="11" t="s">
        <v>2</v>
      </c>
      <c r="Y2" s="11"/>
      <c r="Z2" s="11"/>
      <c r="AA2" s="12"/>
      <c r="AE2" s="9"/>
      <c r="AF2" s="9"/>
      <c r="AG2" s="9" t="s">
        <v>1</v>
      </c>
      <c r="AH2" s="9"/>
      <c r="AI2" s="9"/>
      <c r="AJ2" s="10"/>
      <c r="AK2" s="9"/>
      <c r="AL2" s="11" t="s">
        <v>2</v>
      </c>
      <c r="AM2" s="11"/>
      <c r="AN2" s="11"/>
      <c r="AO2" s="12"/>
    </row>
    <row r="3" spans="1:42" x14ac:dyDescent="0.25">
      <c r="A3" s="1"/>
      <c r="B3" s="1"/>
      <c r="C3" s="1"/>
      <c r="D3" s="10" t="s">
        <v>3</v>
      </c>
      <c r="E3" s="10" t="s">
        <v>4</v>
      </c>
      <c r="F3" s="10" t="s">
        <v>5</v>
      </c>
      <c r="G3" s="10" t="s">
        <v>4</v>
      </c>
      <c r="H3" s="10" t="s">
        <v>6</v>
      </c>
      <c r="I3" s="10"/>
      <c r="J3" s="10"/>
      <c r="K3" s="1"/>
      <c r="L3" s="1"/>
      <c r="M3" s="1"/>
      <c r="N3" s="12" t="s">
        <v>36</v>
      </c>
      <c r="O3" s="12" t="s">
        <v>24</v>
      </c>
      <c r="Q3" s="10" t="s">
        <v>3</v>
      </c>
      <c r="R3" s="10" t="s">
        <v>4</v>
      </c>
      <c r="S3" s="10" t="s">
        <v>5</v>
      </c>
      <c r="T3" s="10" t="s">
        <v>4</v>
      </c>
      <c r="U3" s="10" t="s">
        <v>6</v>
      </c>
      <c r="V3" s="10"/>
      <c r="W3" s="10"/>
      <c r="X3" s="1"/>
      <c r="Y3" s="1"/>
      <c r="Z3" s="1"/>
      <c r="AA3" s="12" t="s">
        <v>36</v>
      </c>
      <c r="AB3" s="12" t="s">
        <v>24</v>
      </c>
      <c r="AE3" s="10" t="s">
        <v>3</v>
      </c>
      <c r="AF3" s="10" t="s">
        <v>4</v>
      </c>
      <c r="AG3" s="10" t="s">
        <v>5</v>
      </c>
      <c r="AH3" s="10" t="s">
        <v>4</v>
      </c>
      <c r="AI3" s="10" t="s">
        <v>6</v>
      </c>
      <c r="AJ3" s="10"/>
      <c r="AK3" s="10"/>
      <c r="AL3" s="1"/>
      <c r="AM3" s="1"/>
      <c r="AN3" s="1"/>
      <c r="AO3" s="12" t="s">
        <v>36</v>
      </c>
      <c r="AP3" s="12" t="s">
        <v>24</v>
      </c>
    </row>
    <row r="4" spans="1:42" x14ac:dyDescent="0.25">
      <c r="A4" s="1"/>
      <c r="B4" s="1"/>
      <c r="C4" s="1"/>
      <c r="D4" s="10" t="s">
        <v>25</v>
      </c>
      <c r="E4" s="10" t="s">
        <v>23</v>
      </c>
      <c r="F4" s="10" t="s">
        <v>7</v>
      </c>
      <c r="G4" s="10" t="s">
        <v>23</v>
      </c>
      <c r="H4" s="10" t="s">
        <v>8</v>
      </c>
      <c r="I4" s="10"/>
      <c r="J4" s="10" t="s">
        <v>9</v>
      </c>
      <c r="K4" s="1" t="s">
        <v>10</v>
      </c>
      <c r="L4" s="1" t="s">
        <v>10</v>
      </c>
      <c r="M4" s="1" t="s">
        <v>9</v>
      </c>
      <c r="N4" s="12" t="s">
        <v>11</v>
      </c>
      <c r="O4" s="12" t="s">
        <v>26</v>
      </c>
      <c r="Q4" s="10" t="s">
        <v>25</v>
      </c>
      <c r="R4" s="10" t="s">
        <v>23</v>
      </c>
      <c r="S4" s="10" t="s">
        <v>7</v>
      </c>
      <c r="T4" s="10" t="s">
        <v>23</v>
      </c>
      <c r="U4" s="10" t="s">
        <v>8</v>
      </c>
      <c r="V4" s="10"/>
      <c r="W4" s="10" t="s">
        <v>9</v>
      </c>
      <c r="X4" s="1" t="s">
        <v>10</v>
      </c>
      <c r="Y4" s="1" t="s">
        <v>10</v>
      </c>
      <c r="Z4" s="1" t="s">
        <v>9</v>
      </c>
      <c r="AA4" s="12" t="s">
        <v>11</v>
      </c>
      <c r="AB4" s="12" t="s">
        <v>26</v>
      </c>
      <c r="AE4" s="10" t="s">
        <v>25</v>
      </c>
      <c r="AF4" s="10" t="s">
        <v>23</v>
      </c>
      <c r="AG4" s="10" t="s">
        <v>7</v>
      </c>
      <c r="AH4" s="10" t="s">
        <v>23</v>
      </c>
      <c r="AI4" s="10" t="s">
        <v>8</v>
      </c>
      <c r="AJ4" s="10"/>
      <c r="AK4" s="10" t="s">
        <v>9</v>
      </c>
      <c r="AL4" s="1" t="s">
        <v>10</v>
      </c>
      <c r="AM4" s="1" t="s">
        <v>10</v>
      </c>
      <c r="AN4" s="1" t="s">
        <v>9</v>
      </c>
      <c r="AO4" s="12" t="s">
        <v>11</v>
      </c>
      <c r="AP4" s="12" t="s">
        <v>26</v>
      </c>
    </row>
    <row r="5" spans="1:42" x14ac:dyDescent="0.25">
      <c r="A5" s="1"/>
      <c r="B5" s="1" t="s">
        <v>12</v>
      </c>
      <c r="C5" s="1"/>
      <c r="D5" s="10" t="s">
        <v>9</v>
      </c>
      <c r="E5" s="10" t="s">
        <v>8</v>
      </c>
      <c r="F5" s="10" t="s">
        <v>9</v>
      </c>
      <c r="G5" s="10" t="s">
        <v>8</v>
      </c>
      <c r="H5" s="10" t="s">
        <v>9</v>
      </c>
      <c r="I5" s="10"/>
      <c r="J5" s="10" t="s">
        <v>13</v>
      </c>
      <c r="K5" s="1" t="s">
        <v>9</v>
      </c>
      <c r="L5" s="1" t="s">
        <v>14</v>
      </c>
      <c r="M5" s="1" t="s">
        <v>15</v>
      </c>
      <c r="N5" s="12" t="s">
        <v>24</v>
      </c>
      <c r="O5" s="12" t="s">
        <v>27</v>
      </c>
      <c r="Q5" s="10" t="s">
        <v>9</v>
      </c>
      <c r="R5" s="10" t="s">
        <v>8</v>
      </c>
      <c r="S5" s="10" t="s">
        <v>9</v>
      </c>
      <c r="T5" s="10" t="s">
        <v>8</v>
      </c>
      <c r="U5" s="10" t="s">
        <v>9</v>
      </c>
      <c r="V5" s="10"/>
      <c r="W5" s="10" t="s">
        <v>13</v>
      </c>
      <c r="X5" s="1" t="s">
        <v>9</v>
      </c>
      <c r="Y5" s="1" t="s">
        <v>14</v>
      </c>
      <c r="Z5" s="1" t="s">
        <v>15</v>
      </c>
      <c r="AA5" s="12" t="s">
        <v>6</v>
      </c>
      <c r="AB5" s="12" t="s">
        <v>27</v>
      </c>
      <c r="AE5" s="10" t="s">
        <v>9</v>
      </c>
      <c r="AF5" s="10" t="s">
        <v>8</v>
      </c>
      <c r="AG5" s="10" t="s">
        <v>9</v>
      </c>
      <c r="AH5" s="10" t="s">
        <v>8</v>
      </c>
      <c r="AI5" s="10" t="s">
        <v>9</v>
      </c>
      <c r="AJ5" s="10"/>
      <c r="AK5" s="10" t="s">
        <v>13</v>
      </c>
      <c r="AL5" s="1" t="s">
        <v>9</v>
      </c>
      <c r="AM5" s="1" t="s">
        <v>14</v>
      </c>
      <c r="AN5" s="1" t="s">
        <v>15</v>
      </c>
      <c r="AO5" s="12" t="s">
        <v>6</v>
      </c>
      <c r="AP5" s="12" t="s">
        <v>27</v>
      </c>
    </row>
    <row r="6" spans="1:42" x14ac:dyDescent="0.25">
      <c r="A6" s="1"/>
      <c r="B6" s="1"/>
      <c r="C6" s="1"/>
      <c r="D6" s="13">
        <v>1</v>
      </c>
      <c r="E6" s="13">
        <f>+D6+1</f>
        <v>2</v>
      </c>
      <c r="F6" s="13">
        <f t="shared" ref="F6:H6" si="0">+E6+1</f>
        <v>3</v>
      </c>
      <c r="G6" s="13">
        <f t="shared" si="0"/>
        <v>4</v>
      </c>
      <c r="H6" s="13">
        <f t="shared" si="0"/>
        <v>5</v>
      </c>
      <c r="I6" s="13"/>
      <c r="J6" s="13">
        <f>+H6+1</f>
        <v>6</v>
      </c>
      <c r="K6" s="13">
        <f>+J6+1</f>
        <v>7</v>
      </c>
      <c r="L6" s="13">
        <f t="shared" ref="L6:O6" si="1">+K6+1</f>
        <v>8</v>
      </c>
      <c r="M6" s="13">
        <f t="shared" si="1"/>
        <v>9</v>
      </c>
      <c r="N6" s="13">
        <f t="shared" si="1"/>
        <v>10</v>
      </c>
      <c r="O6" s="13">
        <f t="shared" si="1"/>
        <v>11</v>
      </c>
      <c r="P6" s="14"/>
      <c r="Q6" s="13">
        <f>+O6+1</f>
        <v>12</v>
      </c>
      <c r="R6" s="13">
        <f>+Q6+1</f>
        <v>13</v>
      </c>
      <c r="S6" s="13">
        <f t="shared" ref="S6:U6" si="2">+R6+1</f>
        <v>14</v>
      </c>
      <c r="T6" s="13">
        <f t="shared" si="2"/>
        <v>15</v>
      </c>
      <c r="U6" s="13">
        <f t="shared" si="2"/>
        <v>16</v>
      </c>
      <c r="V6" s="13"/>
      <c r="W6" s="13">
        <f>+U6+1</f>
        <v>17</v>
      </c>
      <c r="X6" s="13">
        <f>+W6+1</f>
        <v>18</v>
      </c>
      <c r="Y6" s="13">
        <f t="shared" ref="Y6:AB6" si="3">+X6+1</f>
        <v>19</v>
      </c>
      <c r="Z6" s="13">
        <f t="shared" si="3"/>
        <v>20</v>
      </c>
      <c r="AA6" s="13">
        <f t="shared" si="3"/>
        <v>21</v>
      </c>
      <c r="AB6" s="13">
        <f t="shared" si="3"/>
        <v>22</v>
      </c>
      <c r="AE6" s="13">
        <f>+AB6+1</f>
        <v>23</v>
      </c>
      <c r="AF6" s="13">
        <f>+AE6+1</f>
        <v>24</v>
      </c>
      <c r="AG6" s="13">
        <f t="shared" ref="AG6" si="4">+AF6+1</f>
        <v>25</v>
      </c>
      <c r="AH6" s="13">
        <f t="shared" ref="AH6" si="5">+AG6+1</f>
        <v>26</v>
      </c>
      <c r="AI6" s="13">
        <f t="shared" ref="AI6" si="6">+AH6+1</f>
        <v>27</v>
      </c>
      <c r="AJ6" s="13"/>
      <c r="AK6" s="13">
        <f>+AI6+1</f>
        <v>28</v>
      </c>
      <c r="AL6" s="13">
        <f>+AK6+1</f>
        <v>29</v>
      </c>
      <c r="AM6" s="13">
        <f t="shared" ref="AM6" si="7">+AL6+1</f>
        <v>30</v>
      </c>
      <c r="AN6" s="13">
        <f t="shared" ref="AN6" si="8">+AM6+1</f>
        <v>31</v>
      </c>
      <c r="AO6" s="13">
        <f t="shared" ref="AO6" si="9">+AN6+1</f>
        <v>32</v>
      </c>
      <c r="AP6" s="13">
        <f t="shared" ref="AP6" si="10">+AO6+1</f>
        <v>33</v>
      </c>
    </row>
    <row r="7" spans="1:42" x14ac:dyDescent="0.25">
      <c r="A7" s="1"/>
      <c r="B7" s="1"/>
      <c r="C7" s="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1"/>
      <c r="R7" s="42"/>
      <c r="S7" s="41"/>
      <c r="T7" s="37"/>
      <c r="U7" s="16" t="s">
        <v>31</v>
      </c>
      <c r="V7" s="15"/>
      <c r="W7" s="15"/>
      <c r="X7" s="15"/>
      <c r="Y7" s="17" t="s">
        <v>32</v>
      </c>
      <c r="Z7" s="17" t="s">
        <v>33</v>
      </c>
      <c r="AA7" s="17" t="s">
        <v>34</v>
      </c>
      <c r="AB7" s="17" t="s">
        <v>35</v>
      </c>
      <c r="AE7" s="39" t="s">
        <v>66</v>
      </c>
      <c r="AF7" s="40"/>
      <c r="AG7" s="39" t="s">
        <v>65</v>
      </c>
      <c r="AH7" s="15"/>
      <c r="AI7" s="16" t="s">
        <v>64</v>
      </c>
      <c r="AJ7" s="15"/>
      <c r="AK7" s="15"/>
      <c r="AL7" s="15"/>
      <c r="AM7" s="17" t="s">
        <v>61</v>
      </c>
      <c r="AN7" s="17" t="s">
        <v>62</v>
      </c>
      <c r="AO7" s="17" t="s">
        <v>63</v>
      </c>
      <c r="AP7" s="17" t="s">
        <v>35</v>
      </c>
    </row>
    <row r="8" spans="1:42" x14ac:dyDescent="0.25">
      <c r="A8" s="48" t="s">
        <v>37</v>
      </c>
      <c r="B8" s="49"/>
      <c r="C8" s="49"/>
      <c r="D8" s="18"/>
      <c r="E8" s="18"/>
      <c r="F8" s="18"/>
      <c r="G8" s="18"/>
      <c r="H8" s="18"/>
      <c r="I8" s="18"/>
      <c r="J8" s="18"/>
      <c r="K8" s="18"/>
      <c r="L8" s="18"/>
      <c r="M8" s="18"/>
      <c r="N8" s="8"/>
      <c r="O8" s="8"/>
      <c r="Q8" s="34"/>
      <c r="R8" s="34"/>
      <c r="S8" s="34"/>
      <c r="T8" s="34"/>
      <c r="U8" s="18"/>
      <c r="V8" s="18"/>
      <c r="W8" s="18"/>
      <c r="X8" s="18"/>
      <c r="Y8" s="18"/>
      <c r="Z8" s="18"/>
      <c r="AA8" s="8"/>
      <c r="AB8" s="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8"/>
      <c r="AP8" s="8"/>
    </row>
    <row r="9" spans="1:42" x14ac:dyDescent="0.25">
      <c r="B9" s="2" t="s">
        <v>16</v>
      </c>
      <c r="D9" s="18">
        <v>4.0000000000000002E-4</v>
      </c>
      <c r="E9" s="19">
        <f t="shared" ref="E9:E28" si="11">+D9/H9</f>
        <v>0.13333333333333333</v>
      </c>
      <c r="F9" s="20">
        <v>2.3E-3</v>
      </c>
      <c r="G9" s="19">
        <f t="shared" ref="G9:G28" si="12">+F9/H9</f>
        <v>0.76666666666666661</v>
      </c>
      <c r="H9" s="18">
        <v>3.0000000000000001E-3</v>
      </c>
      <c r="I9" s="18"/>
      <c r="J9" s="18">
        <v>4.0000000000000001E-3</v>
      </c>
      <c r="K9" s="20">
        <v>0.26250000000000001</v>
      </c>
      <c r="L9" s="20">
        <f t="shared" ref="L9:L28" si="13">+K9*J9</f>
        <v>1.0500000000000002E-3</v>
      </c>
      <c r="M9" s="20">
        <f t="shared" ref="M9:M28" si="14">+J9-L9</f>
        <v>2.9499999999999999E-3</v>
      </c>
      <c r="N9" s="8">
        <f t="shared" ref="N9:N28" si="15">+M9-H9</f>
        <v>-5.0000000000000131E-5</v>
      </c>
      <c r="O9" s="21">
        <f>+H9/M9</f>
        <v>1.0169491525423728</v>
      </c>
      <c r="Q9" s="36">
        <v>5.4762499999999993E-4</v>
      </c>
      <c r="R9" s="35">
        <f t="shared" ref="R9:R28" si="16">+Q9/U9</f>
        <v>0.16666666666666666</v>
      </c>
      <c r="S9" s="36">
        <v>1.6428749999999998E-3</v>
      </c>
      <c r="T9" s="35">
        <f t="shared" ref="T9:T28" si="17">+S9/U9</f>
        <v>0.5</v>
      </c>
      <c r="U9" s="23">
        <v>3.2857499999999996E-3</v>
      </c>
      <c r="V9" s="18"/>
      <c r="W9" s="24">
        <v>3.8799999999999998E-3</v>
      </c>
      <c r="X9" s="25">
        <v>0.1575</v>
      </c>
      <c r="Y9" s="23">
        <f t="shared" ref="Y9:Y28" si="18">+X9*W9</f>
        <v>6.1109999999999995E-4</v>
      </c>
      <c r="Z9" s="25">
        <f t="shared" ref="Z9:Z28" si="19">+W9-Y9</f>
        <v>3.2688999999999999E-3</v>
      </c>
      <c r="AA9" s="8">
        <f>+Z9-U9</f>
        <v>-1.6849999999999678E-5</v>
      </c>
      <c r="AB9" s="21">
        <f>+U9/Z9</f>
        <v>1.0051546391752577</v>
      </c>
      <c r="AD9" s="2" t="s">
        <v>40</v>
      </c>
      <c r="AE9" s="22">
        <f>+AF9*AI9</f>
        <v>2.2022268041237115E-4</v>
      </c>
      <c r="AF9" s="19">
        <v>0.16666666666666666</v>
      </c>
      <c r="AG9" s="22">
        <f>+AI9*AH9</f>
        <v>6.6066804123711344E-4</v>
      </c>
      <c r="AH9" s="19">
        <v>0.5</v>
      </c>
      <c r="AI9" s="23">
        <f t="shared" ref="AI9:AI15" si="20">+AN9*AB$9</f>
        <v>1.3213360824742269E-3</v>
      </c>
      <c r="AJ9" s="18"/>
      <c r="AK9" s="45">
        <v>1.58E-3</v>
      </c>
      <c r="AL9" s="46">
        <v>0.16800000000000001</v>
      </c>
      <c r="AM9" s="45">
        <f t="shared" ref="AM9" si="21">+AL9*AK9</f>
        <v>2.6544000000000003E-4</v>
      </c>
      <c r="AN9" s="45">
        <f t="shared" ref="AN9" si="22">+AK9-AM9</f>
        <v>1.31456E-3</v>
      </c>
      <c r="AO9" s="8">
        <f>+AN9-AI9</f>
        <v>-6.7760824742268879E-6</v>
      </c>
      <c r="AP9" s="21">
        <f>+AI9/AN9</f>
        <v>1.0051546391752577</v>
      </c>
    </row>
    <row r="10" spans="1:42" x14ac:dyDescent="0.25">
      <c r="D10" s="18"/>
      <c r="E10" s="19"/>
      <c r="F10" s="20"/>
      <c r="G10" s="19"/>
      <c r="H10" s="18"/>
      <c r="I10" s="18"/>
      <c r="J10" s="18"/>
      <c r="K10" s="20"/>
      <c r="L10" s="20"/>
      <c r="M10" s="20"/>
      <c r="N10" s="8"/>
      <c r="O10" s="21"/>
      <c r="Q10" s="36"/>
      <c r="R10" s="35"/>
      <c r="S10" s="36"/>
      <c r="T10" s="35"/>
      <c r="U10" s="23"/>
      <c r="V10" s="18"/>
      <c r="W10" s="24"/>
      <c r="X10" s="25"/>
      <c r="Y10" s="23"/>
      <c r="Z10" s="25"/>
      <c r="AA10" s="8"/>
      <c r="AB10" s="21"/>
      <c r="AD10" s="2" t="s">
        <v>41</v>
      </c>
      <c r="AE10" s="22">
        <f t="shared" ref="AE10:AE27" si="23">+AF10*AI10</f>
        <v>3.7772371134020614E-4</v>
      </c>
      <c r="AF10" s="19">
        <v>0.16666666666666666</v>
      </c>
      <c r="AG10" s="22">
        <f t="shared" ref="AG10:AG27" si="24">+AI10*AH10</f>
        <v>1.1331711340206185E-3</v>
      </c>
      <c r="AH10" s="19">
        <v>0.5</v>
      </c>
      <c r="AI10" s="23">
        <f t="shared" si="20"/>
        <v>2.266342268041237E-3</v>
      </c>
      <c r="AJ10" s="18"/>
      <c r="AK10" s="45">
        <v>2.7100000000000002E-3</v>
      </c>
      <c r="AL10" s="46">
        <v>0.16800000000000001</v>
      </c>
      <c r="AM10" s="45">
        <f t="shared" ref="AM10:AM27" si="25">+AL10*AK10</f>
        <v>4.5528000000000007E-4</v>
      </c>
      <c r="AN10" s="45">
        <f t="shared" ref="AN10:AN27" si="26">+AK10-AM10</f>
        <v>2.25472E-3</v>
      </c>
      <c r="AO10" s="8"/>
      <c r="AP10" s="21"/>
    </row>
    <row r="11" spans="1:42" x14ac:dyDescent="0.25">
      <c r="D11" s="18"/>
      <c r="E11" s="19"/>
      <c r="F11" s="20"/>
      <c r="G11" s="19"/>
      <c r="H11" s="18"/>
      <c r="I11" s="18"/>
      <c r="J11" s="18"/>
      <c r="K11" s="20"/>
      <c r="L11" s="20"/>
      <c r="M11" s="20"/>
      <c r="N11" s="8"/>
      <c r="O11" s="21"/>
      <c r="Q11" s="36"/>
      <c r="R11" s="35"/>
      <c r="S11" s="36"/>
      <c r="T11" s="35"/>
      <c r="U11" s="23"/>
      <c r="V11" s="18"/>
      <c r="W11" s="24"/>
      <c r="X11" s="25"/>
      <c r="Y11" s="23"/>
      <c r="Z11" s="25"/>
      <c r="AA11" s="8"/>
      <c r="AB11" s="21"/>
      <c r="AD11" s="2" t="s">
        <v>42</v>
      </c>
      <c r="AE11" s="22">
        <f t="shared" si="23"/>
        <v>5.8400824742268034E-4</v>
      </c>
      <c r="AF11" s="19">
        <v>0.16666666666666666</v>
      </c>
      <c r="AG11" s="22">
        <f t="shared" si="24"/>
        <v>1.7520247422680411E-3</v>
      </c>
      <c r="AH11" s="19">
        <v>0.5</v>
      </c>
      <c r="AI11" s="23">
        <f t="shared" si="20"/>
        <v>3.5040494845360822E-3</v>
      </c>
      <c r="AJ11" s="18"/>
      <c r="AK11" s="45">
        <v>4.1900000000000001E-3</v>
      </c>
      <c r="AL11" s="46">
        <v>0.16800000000000001</v>
      </c>
      <c r="AM11" s="45">
        <f t="shared" si="25"/>
        <v>7.0392000000000002E-4</v>
      </c>
      <c r="AN11" s="45">
        <f t="shared" si="26"/>
        <v>3.4860799999999999E-3</v>
      </c>
      <c r="AO11" s="8"/>
      <c r="AP11" s="21"/>
    </row>
    <row r="12" spans="1:42" x14ac:dyDescent="0.25">
      <c r="D12" s="18"/>
      <c r="E12" s="19"/>
      <c r="F12" s="20"/>
      <c r="G12" s="19"/>
      <c r="H12" s="18"/>
      <c r="I12" s="18"/>
      <c r="J12" s="18"/>
      <c r="K12" s="20"/>
      <c r="L12" s="20"/>
      <c r="M12" s="20"/>
      <c r="N12" s="8"/>
      <c r="O12" s="21"/>
      <c r="Q12" s="36"/>
      <c r="R12" s="35"/>
      <c r="S12" s="36"/>
      <c r="T12" s="35"/>
      <c r="U12" s="23"/>
      <c r="V12" s="18"/>
      <c r="W12" s="24"/>
      <c r="X12" s="25"/>
      <c r="Y12" s="23"/>
      <c r="Z12" s="25"/>
      <c r="AA12" s="8"/>
      <c r="AB12" s="21"/>
      <c r="AD12" s="2" t="s">
        <v>43</v>
      </c>
      <c r="AE12" s="22">
        <f t="shared" si="23"/>
        <v>7.2896494845360821E-4</v>
      </c>
      <c r="AF12" s="19">
        <v>0.16666666666666666</v>
      </c>
      <c r="AG12" s="22">
        <f t="shared" si="24"/>
        <v>2.1868948453608247E-3</v>
      </c>
      <c r="AH12" s="19">
        <v>0.5</v>
      </c>
      <c r="AI12" s="23">
        <f t="shared" si="20"/>
        <v>4.3737896907216495E-3</v>
      </c>
      <c r="AJ12" s="18"/>
      <c r="AK12" s="45">
        <v>5.2300000000000003E-3</v>
      </c>
      <c r="AL12" s="46">
        <v>0.16800000000000001</v>
      </c>
      <c r="AM12" s="45">
        <f t="shared" si="25"/>
        <v>8.7864000000000009E-4</v>
      </c>
      <c r="AN12" s="45">
        <f t="shared" si="26"/>
        <v>4.3513600000000003E-3</v>
      </c>
      <c r="AO12" s="8"/>
      <c r="AP12" s="21"/>
    </row>
    <row r="13" spans="1:42" x14ac:dyDescent="0.25">
      <c r="D13" s="18"/>
      <c r="E13" s="19"/>
      <c r="F13" s="20"/>
      <c r="G13" s="19"/>
      <c r="H13" s="18"/>
      <c r="I13" s="18"/>
      <c r="J13" s="18"/>
      <c r="K13" s="20"/>
      <c r="L13" s="20"/>
      <c r="M13" s="20"/>
      <c r="N13" s="8"/>
      <c r="O13" s="21"/>
      <c r="Q13" s="36"/>
      <c r="R13" s="35"/>
      <c r="S13" s="36"/>
      <c r="T13" s="35"/>
      <c r="U13" s="23"/>
      <c r="V13" s="18"/>
      <c r="W13" s="24"/>
      <c r="X13" s="25"/>
      <c r="Y13" s="23"/>
      <c r="Z13" s="25"/>
      <c r="AA13" s="8"/>
      <c r="AB13" s="21"/>
      <c r="AD13" s="2" t="s">
        <v>44</v>
      </c>
      <c r="AE13" s="22">
        <f t="shared" si="23"/>
        <v>9.1573608247422678E-4</v>
      </c>
      <c r="AF13" s="19">
        <v>0.16666666666666666</v>
      </c>
      <c r="AG13" s="22">
        <f t="shared" si="24"/>
        <v>2.7472082474226805E-3</v>
      </c>
      <c r="AH13" s="19">
        <v>0.5</v>
      </c>
      <c r="AI13" s="23">
        <f t="shared" si="20"/>
        <v>5.4944164948453611E-3</v>
      </c>
      <c r="AJ13" s="18"/>
      <c r="AK13" s="45">
        <v>6.5700000000000003E-3</v>
      </c>
      <c r="AL13" s="46">
        <v>0.16800000000000001</v>
      </c>
      <c r="AM13" s="45">
        <f t="shared" si="25"/>
        <v>1.1037600000000001E-3</v>
      </c>
      <c r="AN13" s="45">
        <f t="shared" si="26"/>
        <v>5.4662400000000007E-3</v>
      </c>
      <c r="AO13" s="8"/>
      <c r="AP13" s="21"/>
    </row>
    <row r="14" spans="1:42" x14ac:dyDescent="0.25">
      <c r="D14" s="18"/>
      <c r="E14" s="19"/>
      <c r="F14" s="20"/>
      <c r="G14" s="19"/>
      <c r="H14" s="18"/>
      <c r="I14" s="18"/>
      <c r="J14" s="18"/>
      <c r="K14" s="20"/>
      <c r="L14" s="20"/>
      <c r="M14" s="20"/>
      <c r="N14" s="8"/>
      <c r="O14" s="21"/>
      <c r="Q14" s="36"/>
      <c r="R14" s="35"/>
      <c r="S14" s="36"/>
      <c r="T14" s="35"/>
      <c r="U14" s="23"/>
      <c r="V14" s="18"/>
      <c r="W14" s="24"/>
      <c r="X14" s="25"/>
      <c r="Y14" s="23"/>
      <c r="Z14" s="25"/>
      <c r="AA14" s="8"/>
      <c r="AB14" s="21"/>
      <c r="AD14" s="2" t="s">
        <v>45</v>
      </c>
      <c r="AE14" s="22">
        <f t="shared" si="23"/>
        <v>1.1373525773195876E-3</v>
      </c>
      <c r="AF14" s="19">
        <v>0.16666666666666666</v>
      </c>
      <c r="AG14" s="22">
        <f t="shared" si="24"/>
        <v>3.4120577319587632E-3</v>
      </c>
      <c r="AH14" s="19">
        <v>0.5</v>
      </c>
      <c r="AI14" s="23">
        <f t="shared" si="20"/>
        <v>6.8241154639175263E-3</v>
      </c>
      <c r="AJ14" s="18"/>
      <c r="AK14" s="45">
        <v>8.1600000000000006E-3</v>
      </c>
      <c r="AL14" s="46">
        <v>0.16800000000000001</v>
      </c>
      <c r="AM14" s="45">
        <f t="shared" si="25"/>
        <v>1.3708800000000001E-3</v>
      </c>
      <c r="AN14" s="45">
        <f t="shared" si="26"/>
        <v>6.7891200000000009E-3</v>
      </c>
      <c r="AO14" s="8"/>
      <c r="AP14" s="21"/>
    </row>
    <row r="15" spans="1:42" x14ac:dyDescent="0.25">
      <c r="D15" s="18"/>
      <c r="E15" s="19"/>
      <c r="F15" s="20"/>
      <c r="G15" s="19"/>
      <c r="H15" s="18"/>
      <c r="I15" s="18"/>
      <c r="J15" s="18"/>
      <c r="K15" s="20"/>
      <c r="L15" s="20"/>
      <c r="M15" s="20"/>
      <c r="N15" s="8"/>
      <c r="O15" s="21"/>
      <c r="Q15" s="36"/>
      <c r="R15" s="35"/>
      <c r="S15" s="36"/>
      <c r="T15" s="35"/>
      <c r="U15" s="23"/>
      <c r="V15" s="18"/>
      <c r="W15" s="24"/>
      <c r="X15" s="25"/>
      <c r="Y15" s="23"/>
      <c r="Z15" s="25"/>
      <c r="AA15" s="8"/>
      <c r="AB15" s="21"/>
      <c r="AD15" s="2" t="s">
        <v>46</v>
      </c>
      <c r="AE15" s="22">
        <f t="shared" si="23"/>
        <v>1.4161154639175258E-3</v>
      </c>
      <c r="AF15" s="19">
        <v>0.16666666666666666</v>
      </c>
      <c r="AG15" s="22">
        <f t="shared" si="24"/>
        <v>4.2483463917525775E-3</v>
      </c>
      <c r="AH15" s="19">
        <v>0.5</v>
      </c>
      <c r="AI15" s="23">
        <f t="shared" si="20"/>
        <v>8.496692783505155E-3</v>
      </c>
      <c r="AJ15" s="18"/>
      <c r="AK15" s="45">
        <v>1.0160000000000001E-2</v>
      </c>
      <c r="AL15" s="46">
        <v>0.16800000000000001</v>
      </c>
      <c r="AM15" s="45">
        <f t="shared" si="25"/>
        <v>1.7068800000000002E-3</v>
      </c>
      <c r="AN15" s="45">
        <f t="shared" si="26"/>
        <v>8.4531199999999997E-3</v>
      </c>
      <c r="AO15" s="8"/>
      <c r="AP15" s="21"/>
    </row>
    <row r="16" spans="1:42" x14ac:dyDescent="0.25">
      <c r="B16" s="2" t="s">
        <v>17</v>
      </c>
      <c r="D16" s="18">
        <v>1.9E-3</v>
      </c>
      <c r="E16" s="19">
        <f t="shared" si="11"/>
        <v>0.21111111111111114</v>
      </c>
      <c r="F16" s="20">
        <v>5.7999999999999996E-3</v>
      </c>
      <c r="G16" s="19">
        <f t="shared" si="12"/>
        <v>0.64444444444444449</v>
      </c>
      <c r="H16" s="18">
        <v>8.9999999999999993E-3</v>
      </c>
      <c r="I16" s="18"/>
      <c r="J16" s="18">
        <v>1.2999999999999999E-2</v>
      </c>
      <c r="K16" s="20">
        <v>0.26250000000000001</v>
      </c>
      <c r="L16" s="20">
        <f t="shared" si="13"/>
        <v>3.4125000000000002E-3</v>
      </c>
      <c r="M16" s="20">
        <f t="shared" si="14"/>
        <v>9.5874999999999988E-3</v>
      </c>
      <c r="N16" s="8">
        <f t="shared" si="15"/>
        <v>5.8749999999999948E-4</v>
      </c>
      <c r="O16" s="21">
        <f t="shared" ref="O16:O28" si="27">+H16/M16</f>
        <v>0.93872229465449808</v>
      </c>
      <c r="Q16" s="36">
        <v>2.1231000000000002E-3</v>
      </c>
      <c r="R16" s="35">
        <f t="shared" si="16"/>
        <v>0.2</v>
      </c>
      <c r="S16" s="36">
        <v>6.3692999999999996E-3</v>
      </c>
      <c r="T16" s="35">
        <f t="shared" si="17"/>
        <v>0.6</v>
      </c>
      <c r="U16" s="23">
        <v>1.06155E-2</v>
      </c>
      <c r="V16" s="18"/>
      <c r="W16" s="24">
        <v>1.261E-2</v>
      </c>
      <c r="X16" s="25">
        <v>0.1575</v>
      </c>
      <c r="Y16" s="23">
        <f t="shared" si="18"/>
        <v>1.9860749999999999E-3</v>
      </c>
      <c r="Z16" s="25">
        <f t="shared" si="19"/>
        <v>1.0623924999999999E-2</v>
      </c>
      <c r="AA16" s="8">
        <f t="shared" ref="AA16:AA28" si="28">+Z16-U16</f>
        <v>8.4249999999994052E-6</v>
      </c>
      <c r="AB16" s="21">
        <f t="shared" ref="AB16:AB28" si="29">+U16/Z16</f>
        <v>0.99920697858842189</v>
      </c>
      <c r="AD16" s="2" t="s">
        <v>47</v>
      </c>
      <c r="AE16" s="22">
        <f t="shared" si="23"/>
        <v>2.0966399999999999E-3</v>
      </c>
      <c r="AF16" s="19">
        <v>0.2</v>
      </c>
      <c r="AG16" s="22">
        <f t="shared" si="24"/>
        <v>6.2899200000000001E-3</v>
      </c>
      <c r="AH16" s="19">
        <v>0.6</v>
      </c>
      <c r="AI16" s="23">
        <f>+AN16*AB$16</f>
        <v>1.04832E-2</v>
      </c>
      <c r="AJ16" s="18"/>
      <c r="AK16" s="45">
        <v>1.261E-2</v>
      </c>
      <c r="AL16" s="46">
        <v>0.16800000000000001</v>
      </c>
      <c r="AM16" s="45">
        <f t="shared" si="25"/>
        <v>2.1184800000000003E-3</v>
      </c>
      <c r="AN16" s="45">
        <f t="shared" si="26"/>
        <v>1.0491519999999999E-2</v>
      </c>
      <c r="AO16" s="8">
        <f t="shared" ref="AO16" si="30">+AN16-AI16</f>
        <v>8.3199999999991614E-6</v>
      </c>
      <c r="AP16" s="21">
        <f t="shared" ref="AP16" si="31">+AI16/AN16</f>
        <v>0.999206978588422</v>
      </c>
    </row>
    <row r="17" spans="2:42" x14ac:dyDescent="0.25">
      <c r="D17" s="18"/>
      <c r="E17" s="19"/>
      <c r="F17" s="20"/>
      <c r="G17" s="19"/>
      <c r="H17" s="18"/>
      <c r="I17" s="18"/>
      <c r="J17" s="18"/>
      <c r="K17" s="20"/>
      <c r="L17" s="20"/>
      <c r="M17" s="20"/>
      <c r="N17" s="8"/>
      <c r="O17" s="21"/>
      <c r="Q17" s="36"/>
      <c r="R17" s="35"/>
      <c r="S17" s="36"/>
      <c r="T17" s="35"/>
      <c r="U17" s="23"/>
      <c r="V17" s="18"/>
      <c r="W17" s="24"/>
      <c r="X17" s="25"/>
      <c r="Y17" s="23"/>
      <c r="Z17" s="25"/>
      <c r="AA17" s="8"/>
      <c r="AB17" s="21"/>
      <c r="AD17" s="2" t="s">
        <v>48</v>
      </c>
      <c r="AE17" s="22">
        <f t="shared" si="23"/>
        <v>2.5322622680412372E-3</v>
      </c>
      <c r="AF17" s="19">
        <v>0.2</v>
      </c>
      <c r="AG17" s="22">
        <f t="shared" si="24"/>
        <v>7.5967868041237115E-3</v>
      </c>
      <c r="AH17" s="19">
        <v>0.6</v>
      </c>
      <c r="AI17" s="23">
        <f>+AN17*AB$16</f>
        <v>1.2661311340206186E-2</v>
      </c>
      <c r="AJ17" s="18"/>
      <c r="AK17" s="45">
        <v>1.523E-2</v>
      </c>
      <c r="AL17" s="46">
        <v>0.16800000000000001</v>
      </c>
      <c r="AM17" s="45">
        <f t="shared" si="25"/>
        <v>2.55864E-3</v>
      </c>
      <c r="AN17" s="45">
        <f t="shared" si="26"/>
        <v>1.267136E-2</v>
      </c>
      <c r="AO17" s="8"/>
      <c r="AP17" s="21"/>
    </row>
    <row r="18" spans="2:42" x14ac:dyDescent="0.25">
      <c r="D18" s="18"/>
      <c r="E18" s="19"/>
      <c r="F18" s="20"/>
      <c r="G18" s="19"/>
      <c r="H18" s="18"/>
      <c r="I18" s="18"/>
      <c r="J18" s="18"/>
      <c r="K18" s="20"/>
      <c r="L18" s="20"/>
      <c r="M18" s="20"/>
      <c r="N18" s="8"/>
      <c r="O18" s="21"/>
      <c r="Q18" s="36"/>
      <c r="R18" s="35"/>
      <c r="S18" s="36"/>
      <c r="T18" s="35"/>
      <c r="U18" s="23"/>
      <c r="V18" s="18"/>
      <c r="W18" s="24"/>
      <c r="X18" s="25"/>
      <c r="Y18" s="23"/>
      <c r="Z18" s="25"/>
      <c r="AA18" s="8"/>
      <c r="AB18" s="21"/>
      <c r="AD18" s="2" t="s">
        <v>49</v>
      </c>
      <c r="AE18" s="22">
        <f t="shared" si="23"/>
        <v>3.6046911340206185E-3</v>
      </c>
      <c r="AF18" s="19">
        <v>0.2</v>
      </c>
      <c r="AG18" s="22">
        <f t="shared" si="24"/>
        <v>1.0814073402061855E-2</v>
      </c>
      <c r="AH18" s="19">
        <v>0.6</v>
      </c>
      <c r="AI18" s="23">
        <f>+AN18*AB$16</f>
        <v>1.8023455670103092E-2</v>
      </c>
      <c r="AJ18" s="18"/>
      <c r="AK18" s="45">
        <v>2.1680000000000001E-2</v>
      </c>
      <c r="AL18" s="46">
        <v>0.16800000000000001</v>
      </c>
      <c r="AM18" s="45">
        <f t="shared" si="25"/>
        <v>3.6422400000000006E-3</v>
      </c>
      <c r="AN18" s="45">
        <f t="shared" si="26"/>
        <v>1.803776E-2</v>
      </c>
      <c r="AO18" s="8"/>
      <c r="AP18" s="21"/>
    </row>
    <row r="19" spans="2:42" x14ac:dyDescent="0.25">
      <c r="B19" s="2" t="s">
        <v>18</v>
      </c>
      <c r="D19" s="18">
        <v>9.2999999999999992E-3</v>
      </c>
      <c r="E19" s="19">
        <f t="shared" si="11"/>
        <v>0.27352941176470585</v>
      </c>
      <c r="F19" s="20">
        <v>2.3E-2</v>
      </c>
      <c r="G19" s="19">
        <f t="shared" si="12"/>
        <v>0.67647058823529405</v>
      </c>
      <c r="H19" s="18">
        <v>3.4000000000000002E-2</v>
      </c>
      <c r="I19" s="18"/>
      <c r="J19" s="18">
        <v>4.5999999999999999E-2</v>
      </c>
      <c r="K19" s="20">
        <v>0.26250000000000001</v>
      </c>
      <c r="L19" s="20">
        <f t="shared" si="13"/>
        <v>1.2075000000000001E-2</v>
      </c>
      <c r="M19" s="20">
        <f t="shared" si="14"/>
        <v>3.3924999999999997E-2</v>
      </c>
      <c r="N19" s="8">
        <f t="shared" si="15"/>
        <v>-7.5000000000005618E-5</v>
      </c>
      <c r="O19" s="21">
        <f t="shared" si="27"/>
        <v>1.0022107590272662</v>
      </c>
      <c r="Q19" s="36">
        <v>9.8635687499999992E-3</v>
      </c>
      <c r="R19" s="35">
        <f t="shared" si="16"/>
        <v>0.26250000000000001</v>
      </c>
      <c r="S19" s="36">
        <v>2.6302849999999996E-2</v>
      </c>
      <c r="T19" s="35">
        <f t="shared" si="17"/>
        <v>0.7</v>
      </c>
      <c r="U19" s="23">
        <v>3.7575499999999998E-2</v>
      </c>
      <c r="V19" s="18"/>
      <c r="W19" s="24">
        <v>4.462E-2</v>
      </c>
      <c r="X19" s="25">
        <v>0.1575</v>
      </c>
      <c r="Y19" s="23">
        <f t="shared" si="18"/>
        <v>7.0276499999999999E-3</v>
      </c>
      <c r="Z19" s="25">
        <f t="shared" si="19"/>
        <v>3.7592349999999997E-2</v>
      </c>
      <c r="AA19" s="8">
        <f t="shared" si="28"/>
        <v>1.684999999999881E-5</v>
      </c>
      <c r="AB19" s="21">
        <f t="shared" si="29"/>
        <v>0.99955177050649935</v>
      </c>
      <c r="AD19" s="2" t="s">
        <v>50</v>
      </c>
      <c r="AE19" s="22">
        <f t="shared" si="23"/>
        <v>6.8786993814433E-3</v>
      </c>
      <c r="AF19" s="19">
        <v>0.26250000000000001</v>
      </c>
      <c r="AG19" s="22">
        <f t="shared" si="24"/>
        <v>1.8343198350515465E-2</v>
      </c>
      <c r="AH19" s="19">
        <v>0.7</v>
      </c>
      <c r="AI19" s="23">
        <f>+AN19*AB$19</f>
        <v>2.6204569072164952E-2</v>
      </c>
      <c r="AJ19" s="18"/>
      <c r="AK19" s="45">
        <v>3.1510000000000003E-2</v>
      </c>
      <c r="AL19" s="46">
        <v>0.16800000000000001</v>
      </c>
      <c r="AM19" s="45">
        <f t="shared" si="25"/>
        <v>5.2936800000000011E-3</v>
      </c>
      <c r="AN19" s="45">
        <f t="shared" si="26"/>
        <v>2.6216320000000001E-2</v>
      </c>
      <c r="AO19" s="8">
        <f t="shared" ref="AO19" si="32">+AN19-AI19</f>
        <v>1.1750927835049718E-5</v>
      </c>
      <c r="AP19" s="21">
        <f t="shared" ref="AP19" si="33">+AI19/AN19</f>
        <v>0.99955177050649935</v>
      </c>
    </row>
    <row r="20" spans="2:42" x14ac:dyDescent="0.25">
      <c r="D20" s="18"/>
      <c r="E20" s="19"/>
      <c r="F20" s="20"/>
      <c r="G20" s="19"/>
      <c r="H20" s="18"/>
      <c r="I20" s="18"/>
      <c r="J20" s="18"/>
      <c r="K20" s="20"/>
      <c r="L20" s="20"/>
      <c r="M20" s="20"/>
      <c r="N20" s="8"/>
      <c r="O20" s="21"/>
      <c r="Q20" s="36"/>
      <c r="R20" s="35"/>
      <c r="S20" s="36"/>
      <c r="T20" s="35"/>
      <c r="U20" s="23"/>
      <c r="V20" s="18"/>
      <c r="W20" s="24"/>
      <c r="X20" s="25"/>
      <c r="Y20" s="23"/>
      <c r="Z20" s="25"/>
      <c r="AA20" s="8"/>
      <c r="AB20" s="21"/>
      <c r="AD20" s="2" t="s">
        <v>51</v>
      </c>
      <c r="AE20" s="22">
        <f t="shared" si="23"/>
        <v>9.9043665800089657E-3</v>
      </c>
      <c r="AF20" s="19">
        <v>0.26250000000000001</v>
      </c>
      <c r="AG20" s="22">
        <f t="shared" si="24"/>
        <v>2.641164421335724E-2</v>
      </c>
      <c r="AH20" s="19">
        <v>0.7</v>
      </c>
      <c r="AI20" s="23">
        <f>+AN20*AB$19</f>
        <v>3.7730920304796058E-2</v>
      </c>
      <c r="AJ20" s="18"/>
      <c r="AK20" s="45">
        <v>4.5370000000000001E-2</v>
      </c>
      <c r="AL20" s="46">
        <v>0.16800000000000001</v>
      </c>
      <c r="AM20" s="45">
        <f t="shared" si="25"/>
        <v>7.6221600000000002E-3</v>
      </c>
      <c r="AN20" s="45">
        <f t="shared" si="26"/>
        <v>3.7747839999999998E-2</v>
      </c>
      <c r="AO20" s="8"/>
      <c r="AP20" s="21"/>
    </row>
    <row r="21" spans="2:42" x14ac:dyDescent="0.25">
      <c r="D21" s="18"/>
      <c r="E21" s="19"/>
      <c r="F21" s="20"/>
      <c r="G21" s="19"/>
      <c r="H21" s="18"/>
      <c r="I21" s="18"/>
      <c r="J21" s="18"/>
      <c r="K21" s="20"/>
      <c r="L21" s="20"/>
      <c r="M21" s="20"/>
      <c r="N21" s="8"/>
      <c r="O21" s="21"/>
      <c r="Q21" s="36"/>
      <c r="R21" s="35"/>
      <c r="S21" s="36"/>
      <c r="T21" s="35"/>
      <c r="U21" s="23"/>
      <c r="V21" s="18"/>
      <c r="W21" s="24"/>
      <c r="X21" s="25"/>
      <c r="Y21" s="23"/>
      <c r="Z21" s="25"/>
      <c r="AA21" s="8"/>
      <c r="AB21" s="21"/>
      <c r="AD21" s="2" t="s">
        <v>52</v>
      </c>
      <c r="AE21" s="22">
        <f t="shared" si="23"/>
        <v>1.3135237758852532E-2</v>
      </c>
      <c r="AF21" s="19">
        <v>0.26250000000000001</v>
      </c>
      <c r="AG21" s="22">
        <f t="shared" si="24"/>
        <v>3.5027300690273419E-2</v>
      </c>
      <c r="AH21" s="19">
        <v>0.7</v>
      </c>
      <c r="AI21" s="23">
        <f>+AN21*AB$19</f>
        <v>5.0039000986104885E-2</v>
      </c>
      <c r="AJ21" s="18"/>
      <c r="AK21" s="45">
        <v>6.0170000000000001E-2</v>
      </c>
      <c r="AL21" s="46">
        <v>0.16800000000000001</v>
      </c>
      <c r="AM21" s="45">
        <f t="shared" si="25"/>
        <v>1.0108560000000001E-2</v>
      </c>
      <c r="AN21" s="45">
        <f t="shared" si="26"/>
        <v>5.0061439999999999E-2</v>
      </c>
      <c r="AO21" s="8"/>
      <c r="AP21" s="21"/>
    </row>
    <row r="22" spans="2:42" x14ac:dyDescent="0.25">
      <c r="B22" s="2" t="s">
        <v>19</v>
      </c>
      <c r="D22" s="18">
        <v>2.1299999999999999E-2</v>
      </c>
      <c r="E22" s="19">
        <f t="shared" si="11"/>
        <v>0.28400000000000003</v>
      </c>
      <c r="F22" s="20">
        <v>5.2999999999999999E-2</v>
      </c>
      <c r="G22" s="19">
        <f t="shared" si="12"/>
        <v>0.70666666666666667</v>
      </c>
      <c r="H22" s="18">
        <v>7.4999999999999997E-2</v>
      </c>
      <c r="I22" s="18"/>
      <c r="J22" s="18">
        <v>0.1</v>
      </c>
      <c r="K22" s="20">
        <v>0.26250000000000001</v>
      </c>
      <c r="L22" s="20">
        <f t="shared" si="13"/>
        <v>2.6250000000000002E-2</v>
      </c>
      <c r="M22" s="20">
        <f t="shared" si="14"/>
        <v>7.375000000000001E-2</v>
      </c>
      <c r="N22" s="8">
        <f t="shared" si="15"/>
        <v>-1.2499999999999872E-3</v>
      </c>
      <c r="O22" s="21">
        <f t="shared" si="27"/>
        <v>1.0169491525423726</v>
      </c>
      <c r="Q22" s="36">
        <v>2.451675E-2</v>
      </c>
      <c r="R22" s="35">
        <f t="shared" si="16"/>
        <v>0.3</v>
      </c>
      <c r="S22" s="36">
        <v>5.720575E-2</v>
      </c>
      <c r="T22" s="35">
        <f t="shared" si="17"/>
        <v>0.7</v>
      </c>
      <c r="U22" s="23">
        <v>8.1722500000000003E-2</v>
      </c>
      <c r="V22" s="18"/>
      <c r="W22" s="24">
        <v>9.7000000000000003E-2</v>
      </c>
      <c r="X22" s="25">
        <v>0.1575</v>
      </c>
      <c r="Y22" s="23">
        <f t="shared" si="18"/>
        <v>1.5277500000000001E-2</v>
      </c>
      <c r="Z22" s="25">
        <f t="shared" si="19"/>
        <v>8.1722500000000003E-2</v>
      </c>
      <c r="AA22" s="8">
        <f t="shared" si="28"/>
        <v>0</v>
      </c>
      <c r="AB22" s="21">
        <f t="shared" si="29"/>
        <v>1</v>
      </c>
      <c r="AD22" s="2" t="s">
        <v>53</v>
      </c>
      <c r="AE22" s="22">
        <f t="shared" si="23"/>
        <v>1.8435455999999999E-2</v>
      </c>
      <c r="AF22" s="19">
        <v>0.3</v>
      </c>
      <c r="AG22" s="22">
        <f t="shared" si="24"/>
        <v>4.3016063999999993E-2</v>
      </c>
      <c r="AH22" s="19">
        <v>0.7</v>
      </c>
      <c r="AI22" s="23">
        <f>+AN22*AB$22</f>
        <v>6.1451519999999996E-2</v>
      </c>
      <c r="AJ22" s="18"/>
      <c r="AK22" s="45">
        <v>7.3859999999999995E-2</v>
      </c>
      <c r="AL22" s="46">
        <v>0.16800000000000001</v>
      </c>
      <c r="AM22" s="45">
        <f t="shared" si="25"/>
        <v>1.240848E-2</v>
      </c>
      <c r="AN22" s="45">
        <f t="shared" si="26"/>
        <v>6.1451519999999996E-2</v>
      </c>
      <c r="AO22" s="8">
        <f t="shared" ref="AO22" si="34">+AN22-AI22</f>
        <v>0</v>
      </c>
      <c r="AP22" s="21">
        <f t="shared" ref="AP22" si="35">+AI22/AN22</f>
        <v>1</v>
      </c>
    </row>
    <row r="23" spans="2:42" x14ac:dyDescent="0.25">
      <c r="D23" s="18"/>
      <c r="E23" s="19"/>
      <c r="F23" s="20"/>
      <c r="G23" s="19"/>
      <c r="H23" s="18"/>
      <c r="I23" s="18"/>
      <c r="J23" s="18"/>
      <c r="K23" s="20"/>
      <c r="L23" s="20"/>
      <c r="M23" s="20"/>
      <c r="N23" s="8"/>
      <c r="O23" s="21"/>
      <c r="Q23" s="36"/>
      <c r="R23" s="35"/>
      <c r="S23" s="36"/>
      <c r="T23" s="35"/>
      <c r="U23" s="23"/>
      <c r="V23" s="18"/>
      <c r="W23" s="24"/>
      <c r="X23" s="25"/>
      <c r="Y23" s="23"/>
      <c r="Z23" s="25"/>
      <c r="AA23" s="8"/>
      <c r="AB23" s="21"/>
      <c r="AD23" s="2" t="s">
        <v>54</v>
      </c>
      <c r="AE23" s="22">
        <f t="shared" si="23"/>
        <v>2.3799360000000002E-2</v>
      </c>
      <c r="AF23" s="19">
        <v>0.3</v>
      </c>
      <c r="AG23" s="22">
        <f t="shared" si="24"/>
        <v>5.5531839999999999E-2</v>
      </c>
      <c r="AH23" s="19">
        <v>0.7</v>
      </c>
      <c r="AI23" s="23">
        <f>+AN23*AB$22</f>
        <v>7.9331200000000004E-2</v>
      </c>
      <c r="AJ23" s="18"/>
      <c r="AK23" s="45">
        <v>9.5350000000000004E-2</v>
      </c>
      <c r="AL23" s="46">
        <v>0.16800000000000001</v>
      </c>
      <c r="AM23" s="45">
        <f t="shared" si="25"/>
        <v>1.6018800000000003E-2</v>
      </c>
      <c r="AN23" s="45">
        <f t="shared" si="26"/>
        <v>7.9331200000000004E-2</v>
      </c>
      <c r="AO23" s="8"/>
      <c r="AP23" s="21"/>
    </row>
    <row r="24" spans="2:42" x14ac:dyDescent="0.25">
      <c r="D24" s="18"/>
      <c r="E24" s="19"/>
      <c r="F24" s="20"/>
      <c r="G24" s="19"/>
      <c r="H24" s="18"/>
      <c r="I24" s="18"/>
      <c r="J24" s="18"/>
      <c r="K24" s="20"/>
      <c r="L24" s="20"/>
      <c r="M24" s="20"/>
      <c r="N24" s="8"/>
      <c r="O24" s="21"/>
      <c r="Q24" s="36"/>
      <c r="R24" s="35"/>
      <c r="S24" s="36"/>
      <c r="T24" s="35"/>
      <c r="U24" s="23"/>
      <c r="V24" s="18"/>
      <c r="W24" s="24"/>
      <c r="X24" s="25"/>
      <c r="Y24" s="23"/>
      <c r="Z24" s="25"/>
      <c r="AA24" s="8"/>
      <c r="AB24" s="21"/>
      <c r="AD24" s="2" t="s">
        <v>55</v>
      </c>
      <c r="AE24" s="22">
        <f t="shared" si="23"/>
        <v>3.1020288E-2</v>
      </c>
      <c r="AF24" s="19">
        <v>0.3</v>
      </c>
      <c r="AG24" s="22">
        <f t="shared" si="24"/>
        <v>7.2380671999999993E-2</v>
      </c>
      <c r="AH24" s="19">
        <v>0.7</v>
      </c>
      <c r="AI24" s="23">
        <f>+AN24*AB$22</f>
        <v>0.10340096</v>
      </c>
      <c r="AJ24" s="18"/>
      <c r="AK24" s="45">
        <v>0.12428</v>
      </c>
      <c r="AL24" s="46">
        <v>0.16800000000000001</v>
      </c>
      <c r="AM24" s="45">
        <f t="shared" si="25"/>
        <v>2.0879040000000001E-2</v>
      </c>
      <c r="AN24" s="45">
        <f t="shared" si="26"/>
        <v>0.10340096</v>
      </c>
      <c r="AO24" s="8"/>
      <c r="AP24" s="21"/>
    </row>
    <row r="25" spans="2:42" x14ac:dyDescent="0.25">
      <c r="B25" s="2" t="s">
        <v>20</v>
      </c>
      <c r="D25" s="18">
        <v>4.3200000000000002E-2</v>
      </c>
      <c r="E25" s="19">
        <f t="shared" si="11"/>
        <v>0.2541176470588235</v>
      </c>
      <c r="F25" s="20">
        <v>0.11</v>
      </c>
      <c r="G25" s="19">
        <f t="shared" si="12"/>
        <v>0.64705882352941169</v>
      </c>
      <c r="H25" s="18">
        <v>0.17</v>
      </c>
      <c r="I25" s="18"/>
      <c r="J25" s="18">
        <v>0.23</v>
      </c>
      <c r="K25" s="20">
        <v>0.26250000000000001</v>
      </c>
      <c r="L25" s="20">
        <f t="shared" si="13"/>
        <v>6.0375000000000005E-2</v>
      </c>
      <c r="M25" s="20">
        <f t="shared" si="14"/>
        <v>0.169625</v>
      </c>
      <c r="N25" s="8">
        <f t="shared" si="15"/>
        <v>-3.7500000000001421E-4</v>
      </c>
      <c r="O25" s="21">
        <f t="shared" si="27"/>
        <v>1.0022107590272662</v>
      </c>
      <c r="Q25" s="36">
        <v>6.2967186250000001E-2</v>
      </c>
      <c r="R25" s="35">
        <f t="shared" si="16"/>
        <v>0.33500000000000002</v>
      </c>
      <c r="S25" s="36">
        <v>0.11277704999999999</v>
      </c>
      <c r="T25" s="35">
        <f t="shared" si="17"/>
        <v>0.6</v>
      </c>
      <c r="U25" s="23">
        <v>0.18796174999999998</v>
      </c>
      <c r="V25" s="18"/>
      <c r="W25" s="24">
        <v>0.22309999999999999</v>
      </c>
      <c r="X25" s="25">
        <v>0.1575</v>
      </c>
      <c r="Y25" s="23">
        <f t="shared" si="18"/>
        <v>3.5138249999999996E-2</v>
      </c>
      <c r="Z25" s="25">
        <f t="shared" si="19"/>
        <v>0.18796174999999998</v>
      </c>
      <c r="AA25" s="8">
        <f t="shared" si="28"/>
        <v>0</v>
      </c>
      <c r="AB25" s="21">
        <f t="shared" si="29"/>
        <v>1</v>
      </c>
      <c r="AD25" s="2" t="s">
        <v>56</v>
      </c>
      <c r="AE25" s="22">
        <f t="shared" si="23"/>
        <v>4.7220742400000001E-2</v>
      </c>
      <c r="AF25" s="19">
        <v>0.33500000000000002</v>
      </c>
      <c r="AG25" s="22">
        <f t="shared" si="24"/>
        <v>8.4574463999999988E-2</v>
      </c>
      <c r="AH25" s="19">
        <v>0.6</v>
      </c>
      <c r="AI25" s="23">
        <f>+AN25*AB$25</f>
        <v>0.14095743999999999</v>
      </c>
      <c r="AJ25" s="18"/>
      <c r="AK25" s="45">
        <v>0.16941999999999999</v>
      </c>
      <c r="AL25" s="46">
        <v>0.16800000000000001</v>
      </c>
      <c r="AM25" s="45">
        <f t="shared" si="25"/>
        <v>2.8462560000000001E-2</v>
      </c>
      <c r="AN25" s="45">
        <f t="shared" si="26"/>
        <v>0.14095743999999999</v>
      </c>
      <c r="AO25" s="8">
        <f t="shared" ref="AO25" si="36">+AN25-AI25</f>
        <v>0</v>
      </c>
      <c r="AP25" s="21">
        <f t="shared" ref="AP25" si="37">+AI25/AN25</f>
        <v>1</v>
      </c>
    </row>
    <row r="26" spans="2:42" x14ac:dyDescent="0.25">
      <c r="D26" s="18"/>
      <c r="E26" s="19"/>
      <c r="F26" s="20"/>
      <c r="G26" s="19"/>
      <c r="H26" s="18"/>
      <c r="I26" s="18"/>
      <c r="J26" s="18"/>
      <c r="K26" s="20"/>
      <c r="L26" s="20"/>
      <c r="M26" s="20"/>
      <c r="N26" s="8"/>
      <c r="O26" s="21"/>
      <c r="Q26" s="36"/>
      <c r="R26" s="35"/>
      <c r="S26" s="36"/>
      <c r="T26" s="35"/>
      <c r="U26" s="23"/>
      <c r="V26" s="18"/>
      <c r="W26" s="24"/>
      <c r="X26" s="25"/>
      <c r="Y26" s="23"/>
      <c r="Z26" s="25"/>
      <c r="AA26" s="8"/>
      <c r="AB26" s="21"/>
      <c r="AD26" s="2" t="s">
        <v>57</v>
      </c>
      <c r="AE26" s="22">
        <f t="shared" si="23"/>
        <v>6.6329785599999996E-2</v>
      </c>
      <c r="AF26" s="19">
        <v>0.33500000000000002</v>
      </c>
      <c r="AG26" s="22">
        <f t="shared" si="24"/>
        <v>0.11879961599999998</v>
      </c>
      <c r="AH26" s="19">
        <v>0.6</v>
      </c>
      <c r="AI26" s="23">
        <f>+AN26*AB$25</f>
        <v>0.19799935999999999</v>
      </c>
      <c r="AJ26" s="18"/>
      <c r="AK26" s="45">
        <v>0.23798</v>
      </c>
      <c r="AL26" s="46">
        <v>0.16800000000000001</v>
      </c>
      <c r="AM26" s="45">
        <f t="shared" si="25"/>
        <v>3.9980640000000005E-2</v>
      </c>
      <c r="AN26" s="45">
        <f t="shared" si="26"/>
        <v>0.19799935999999999</v>
      </c>
      <c r="AO26" s="8"/>
      <c r="AP26" s="21"/>
    </row>
    <row r="27" spans="2:42" x14ac:dyDescent="0.25">
      <c r="D27" s="18"/>
      <c r="E27" s="19"/>
      <c r="F27" s="20"/>
      <c r="G27" s="19"/>
      <c r="H27" s="18"/>
      <c r="I27" s="18"/>
      <c r="J27" s="18"/>
      <c r="K27" s="20"/>
      <c r="L27" s="20"/>
      <c r="M27" s="20"/>
      <c r="N27" s="8"/>
      <c r="O27" s="21"/>
      <c r="Q27" s="36"/>
      <c r="R27" s="35"/>
      <c r="S27" s="36"/>
      <c r="T27" s="35"/>
      <c r="U27" s="23"/>
      <c r="V27" s="18"/>
      <c r="W27" s="24"/>
      <c r="X27" s="25"/>
      <c r="Y27" s="23"/>
      <c r="Z27" s="25"/>
      <c r="AA27" s="8"/>
      <c r="AB27" s="21"/>
      <c r="AD27" s="2" t="s">
        <v>58</v>
      </c>
      <c r="AE27" s="22">
        <f t="shared" si="23"/>
        <v>8.3615999999999996E-2</v>
      </c>
      <c r="AF27" s="19">
        <v>0.33500000000000002</v>
      </c>
      <c r="AG27" s="22">
        <f t="shared" si="24"/>
        <v>0.14975999999999998</v>
      </c>
      <c r="AH27" s="19">
        <v>0.6</v>
      </c>
      <c r="AI27" s="23">
        <f>+AN27*AB$25</f>
        <v>0.24959999999999999</v>
      </c>
      <c r="AJ27" s="18"/>
      <c r="AK27" s="45">
        <v>0.3</v>
      </c>
      <c r="AL27" s="46">
        <v>0.16800000000000001</v>
      </c>
      <c r="AM27" s="45">
        <f t="shared" si="25"/>
        <v>5.04E-2</v>
      </c>
      <c r="AN27" s="45">
        <f t="shared" si="26"/>
        <v>0.24959999999999999</v>
      </c>
      <c r="AO27" s="8"/>
      <c r="AP27" s="21"/>
    </row>
    <row r="28" spans="2:42" x14ac:dyDescent="0.25">
      <c r="B28" s="2" t="s">
        <v>21</v>
      </c>
      <c r="D28" s="18">
        <v>0</v>
      </c>
      <c r="E28" s="19">
        <f t="shared" si="11"/>
        <v>0</v>
      </c>
      <c r="F28" s="20">
        <v>0.2</v>
      </c>
      <c r="G28" s="19">
        <f t="shared" si="12"/>
        <v>1</v>
      </c>
      <c r="H28" s="18">
        <v>0.2</v>
      </c>
      <c r="I28" s="18"/>
      <c r="J28" s="18">
        <v>0.3</v>
      </c>
      <c r="K28" s="20">
        <v>0.35</v>
      </c>
      <c r="L28" s="20">
        <f t="shared" si="13"/>
        <v>0.105</v>
      </c>
      <c r="M28" s="20">
        <f t="shared" si="14"/>
        <v>0.19500000000000001</v>
      </c>
      <c r="N28" s="8">
        <f t="shared" si="15"/>
        <v>-5.0000000000000044E-3</v>
      </c>
      <c r="O28" s="21">
        <f t="shared" si="27"/>
        <v>1.0256410256410258</v>
      </c>
      <c r="Q28" s="38">
        <v>0</v>
      </c>
      <c r="R28" s="35">
        <f t="shared" si="16"/>
        <v>0</v>
      </c>
      <c r="S28" s="43">
        <v>0.23699999999999999</v>
      </c>
      <c r="T28" s="35">
        <f t="shared" si="17"/>
        <v>1</v>
      </c>
      <c r="U28" s="23">
        <v>0.23699999999999999</v>
      </c>
      <c r="V28" s="18"/>
      <c r="W28" s="23">
        <v>0.3</v>
      </c>
      <c r="X28" s="25">
        <v>0.21</v>
      </c>
      <c r="Y28" s="23">
        <f t="shared" si="18"/>
        <v>6.3E-2</v>
      </c>
      <c r="Z28" s="25">
        <f t="shared" si="19"/>
        <v>0.23699999999999999</v>
      </c>
      <c r="AA28" s="8">
        <f t="shared" si="28"/>
        <v>0</v>
      </c>
      <c r="AB28" s="21">
        <f t="shared" si="29"/>
        <v>1</v>
      </c>
      <c r="AE28" s="26">
        <v>0</v>
      </c>
      <c r="AF28" s="19">
        <v>0</v>
      </c>
      <c r="AG28" s="28">
        <v>0.23699999999999999</v>
      </c>
      <c r="AH28" s="19">
        <v>1</v>
      </c>
      <c r="AI28" s="23">
        <v>0.23699999999999999</v>
      </c>
      <c r="AJ28" s="18"/>
      <c r="AK28" s="29">
        <v>0.3</v>
      </c>
      <c r="AL28" s="47">
        <v>0.21</v>
      </c>
      <c r="AM28" s="29">
        <f t="shared" ref="AM28" si="38">+AL28*AK28</f>
        <v>6.3E-2</v>
      </c>
      <c r="AN28" s="47">
        <f t="shared" ref="AN28" si="39">+AK28-AM28</f>
        <v>0.23699999999999999</v>
      </c>
      <c r="AO28" s="8">
        <f t="shared" ref="AO28" si="40">+AN28-AI28</f>
        <v>0</v>
      </c>
      <c r="AP28" s="21">
        <f t="shared" ref="AP28" si="41">+AI28/AN28</f>
        <v>1</v>
      </c>
    </row>
    <row r="29" spans="2:42" x14ac:dyDescent="0.25">
      <c r="D29" s="18"/>
      <c r="E29" s="27"/>
      <c r="F29" s="20"/>
      <c r="G29" s="27"/>
      <c r="H29" s="18"/>
      <c r="I29" s="18"/>
      <c r="J29" s="18"/>
      <c r="K29" s="20"/>
      <c r="L29" s="20"/>
      <c r="M29" s="20"/>
      <c r="N29" s="8"/>
      <c r="O29" s="21"/>
      <c r="Q29" s="18"/>
      <c r="S29" s="18"/>
      <c r="U29" s="18"/>
      <c r="V29" s="18"/>
      <c r="W29" s="18"/>
      <c r="X29" s="20"/>
      <c r="Y29" s="18"/>
      <c r="Z29" s="18"/>
      <c r="AA29" s="8"/>
      <c r="AB29" s="21"/>
      <c r="AE29" s="18"/>
      <c r="AG29" s="18"/>
      <c r="AI29" s="18"/>
      <c r="AJ29" s="18"/>
      <c r="AK29" s="18"/>
      <c r="AL29" s="20"/>
      <c r="AM29" s="18"/>
      <c r="AN29" s="18"/>
      <c r="AO29" s="8"/>
      <c r="AP29" s="21"/>
    </row>
    <row r="30" spans="2:42" x14ac:dyDescent="0.25"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8"/>
    </row>
    <row r="31" spans="2:42" x14ac:dyDescent="0.25">
      <c r="Q31" s="18"/>
      <c r="R31" s="18"/>
      <c r="S31" s="23" t="s">
        <v>28</v>
      </c>
      <c r="T31" s="18"/>
      <c r="U31" s="18"/>
      <c r="V31" s="18"/>
      <c r="W31" s="18"/>
      <c r="X31" s="18"/>
      <c r="Y31" s="18"/>
      <c r="Z31" s="18"/>
      <c r="AA31" s="8"/>
      <c r="AE31" s="18"/>
      <c r="AF31" s="18"/>
      <c r="AG31" s="23" t="s">
        <v>60</v>
      </c>
      <c r="AH31" s="18"/>
      <c r="AI31" s="18"/>
      <c r="AJ31" s="18"/>
      <c r="AK31" s="18"/>
      <c r="AL31" s="18"/>
      <c r="AM31" s="18"/>
      <c r="AN31" s="18"/>
      <c r="AO31" s="8"/>
    </row>
    <row r="32" spans="2:42" x14ac:dyDescent="0.25">
      <c r="Q32" s="30"/>
      <c r="R32" s="18"/>
      <c r="S32" s="29" t="s">
        <v>22</v>
      </c>
      <c r="T32" s="18"/>
      <c r="U32" s="18"/>
      <c r="V32" s="18"/>
      <c r="W32" s="18"/>
      <c r="AA32" s="8"/>
      <c r="AE32" s="33"/>
      <c r="AF32" s="18"/>
      <c r="AG32" s="29" t="s">
        <v>59</v>
      </c>
      <c r="AH32" s="18"/>
      <c r="AI32" s="18"/>
      <c r="AJ32" s="18"/>
      <c r="AK32" s="18"/>
      <c r="AO32" s="8"/>
    </row>
    <row r="33" spans="17:34" x14ac:dyDescent="0.25">
      <c r="Q33" s="31"/>
      <c r="R33" s="18"/>
      <c r="S33" s="18" t="s">
        <v>29</v>
      </c>
      <c r="AE33" s="31"/>
      <c r="AF33" s="18"/>
      <c r="AG33" s="18" t="s">
        <v>29</v>
      </c>
    </row>
    <row r="34" spans="17:34" x14ac:dyDescent="0.25">
      <c r="Q34" s="32"/>
      <c r="S34" s="2" t="s">
        <v>67</v>
      </c>
      <c r="AE34" s="32"/>
      <c r="AG34" s="2" t="s">
        <v>30</v>
      </c>
    </row>
    <row r="35" spans="17:34" x14ac:dyDescent="0.25">
      <c r="Q35" s="19"/>
      <c r="R35" s="27"/>
      <c r="S35" s="27"/>
      <c r="AE35" s="19"/>
      <c r="AF35" s="27"/>
      <c r="AG35" s="27"/>
      <c r="AH35" s="27"/>
    </row>
    <row r="36" spans="17:34" x14ac:dyDescent="0.25">
      <c r="Q36" s="25"/>
      <c r="R36" s="27"/>
      <c r="S36" s="27"/>
      <c r="AE36" s="25"/>
      <c r="AF36" s="27"/>
      <c r="AG36" s="27"/>
    </row>
    <row r="42" spans="17:34" x14ac:dyDescent="0.25">
      <c r="Q42" s="44"/>
      <c r="R42" s="27"/>
      <c r="S42" s="27"/>
      <c r="T42" s="27"/>
      <c r="U42" s="27"/>
      <c r="V42" s="27"/>
      <c r="W42" s="27"/>
      <c r="X42" s="27"/>
      <c r="Y42" s="27"/>
      <c r="Z42" s="27"/>
      <c r="AA42" s="27"/>
    </row>
  </sheetData>
  <mergeCells count="1">
    <mergeCell ref="A8:C8"/>
  </mergeCells>
  <printOptions headings="1" gridLines="1"/>
  <pageMargins left="0" right="0" top="0" bottom="0" header="0.3" footer="0.3"/>
  <pageSetup paperSize="5" scale="48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E0F20EA6070C45B239C906A8D588F5" ma:contentTypeVersion="6" ma:contentTypeDescription="Create a new document." ma:contentTypeScope="" ma:versionID="ed71a3ae226e67c63d1de4096833ee17">
  <xsd:schema xmlns:xsd="http://www.w3.org/2001/XMLSchema" xmlns:xs="http://www.w3.org/2001/XMLSchema" xmlns:p="http://schemas.microsoft.com/office/2006/metadata/properties" xmlns:ns2="d32a7093-e02a-43a1-af68-04ffd397468a" targetNamespace="http://schemas.microsoft.com/office/2006/metadata/properties" ma:root="true" ma:fieldsID="8926231d8f474731dbb83fd47bc2eca7" ns2:_="">
    <xsd:import namespace="d32a7093-e02a-43a1-af68-04ffd39746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a7093-e02a-43a1-af68-04ffd39746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A2CA79-0FEC-4466-82DD-EE3FC0E8B0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F1A610-7074-4689-96A5-09DD800A28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B4FEF6-8B33-4B3C-8C6B-25C8D17FB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a7093-e02a-43a1-af68-04ffd39746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 2021 bond factor changes</vt:lpstr>
      <vt:lpstr>Sheet3</vt:lpstr>
      <vt:lpstr>'For 2021 bond factor changes'!Print_Area</vt:lpstr>
      <vt:lpstr>'For 2021 bond factor changes'!Print_Titles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Fleming, Dave</dc:creator>
  <cp:lastModifiedBy>Fleming, Dave</cp:lastModifiedBy>
  <cp:lastPrinted>2022-03-09T21:48:45Z</cp:lastPrinted>
  <dcterms:created xsi:type="dcterms:W3CDTF">2018-05-03T23:37:42Z</dcterms:created>
  <dcterms:modified xsi:type="dcterms:W3CDTF">2022-03-09T21:48:49Z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0x010100A6E0F20EA6070C45B239C906A8D588F5</vt:lpwstr>
  </property>
</Properties>
</file>